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14" i="1"/>
  <c r="B5"/>
  <c r="B17" s="1"/>
  <c r="C4"/>
  <c r="C19"/>
  <c r="C17"/>
  <c r="C16"/>
  <c r="C15"/>
  <c r="C22"/>
  <c r="C21"/>
  <c r="B16"/>
  <c r="B15"/>
  <c r="B14"/>
  <c r="B21" l="1"/>
  <c r="C23"/>
  <c r="C18"/>
  <c r="C20" s="1"/>
  <c r="B22"/>
  <c r="B23" s="1"/>
  <c r="B18"/>
  <c r="B19"/>
  <c r="C24" l="1"/>
  <c r="B24"/>
  <c r="B20"/>
</calcChain>
</file>

<file path=xl/sharedStrings.xml><?xml version="1.0" encoding="utf-8"?>
<sst xmlns="http://schemas.openxmlformats.org/spreadsheetml/2006/main" count="25" uniqueCount="25">
  <si>
    <t>Ориентировочный пробег в год, км</t>
  </si>
  <si>
    <t>Количество лет использования ГБО</t>
  </si>
  <si>
    <t>Стоимость одно ТО ГБО, грн</t>
  </si>
  <si>
    <t>Всего за весь срок службы на газе</t>
  </si>
  <si>
    <t>Всего если остаться на безине</t>
  </si>
  <si>
    <t>Регистрация ГБО в ГАИ</t>
  </si>
  <si>
    <t>Lanos Факт</t>
  </si>
  <si>
    <t>Расход бензина, л/100км</t>
  </si>
  <si>
    <t>Стоимость 1л бензина, грн.</t>
  </si>
  <si>
    <t>Стоимость 1л газа, грн.</t>
  </si>
  <si>
    <t>Стоимость ГБО, грн.</t>
  </si>
  <si>
    <t>Запланированый пробег на ГБО км</t>
  </si>
  <si>
    <t>Интервал ТО ГБО, тыщ.км.</t>
  </si>
  <si>
    <t>Расход бензина с ГБО(прогрев двигателя до переключения на газ. Каждый день утром и вечером по 5-ть минут), л/100км</t>
  </si>
  <si>
    <t>Затраты на ТО ГБО за весь период эксплуатации, грн</t>
  </si>
  <si>
    <t>Затраты на газ, грн.</t>
  </si>
  <si>
    <t>Затраты на бензин с ГБО за весь период, грн.</t>
  </si>
  <si>
    <t>Экономия за весь запланированый пробег, грн.</t>
  </si>
  <si>
    <t>Стоимость 1км пробега на газу, грн.</t>
  </si>
  <si>
    <t>Стоимость 1км пробега на бензине, грн.</t>
  </si>
  <si>
    <t>Економина на 1км, грн.</t>
  </si>
  <si>
    <t>Пробег окупаемости ГБО, км</t>
  </si>
  <si>
    <t>VW Polo Sedan План</t>
  </si>
  <si>
    <t>Увеличение расхода на газе, %</t>
  </si>
  <si>
    <t>Ожидаемый расход газа, л/100км(для Ланоса указан факт - 8,5литров. Плановый показатель для Поло был расчитан пропорционально увеличению расхода для Ланоса)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</si>
</sst>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4" fontId="0" fillId="3" borderId="0" xfId="0" applyNumberFormat="1" applyFill="1"/>
    <xf numFmtId="4" fontId="0" fillId="3" borderId="0" xfId="0" applyNumberFormat="1" applyFill="1" applyAlignment="1">
      <alignment horizontal="center" wrapText="1"/>
    </xf>
    <xf numFmtId="0" fontId="0" fillId="0" borderId="0" xfId="0" applyAlignment="1">
      <alignment wrapText="1"/>
    </xf>
    <xf numFmtId="4" fontId="0" fillId="2" borderId="0" xfId="0" applyNumberFormat="1" applyFill="1" applyAlignment="1">
      <alignment horizontal="center" wrapText="1"/>
    </xf>
    <xf numFmtId="4" fontId="0" fillId="0" borderId="0" xfId="0" applyNumberFormat="1" applyFill="1"/>
    <xf numFmtId="0" fontId="0" fillId="3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D5" sqref="D5"/>
    </sheetView>
  </sheetViews>
  <sheetFormatPr defaultRowHeight="15"/>
  <cols>
    <col min="1" max="1" width="60.42578125" customWidth="1"/>
    <col min="2" max="2" width="10.42578125" style="1" customWidth="1"/>
    <col min="3" max="3" width="12" style="2" bestFit="1" customWidth="1"/>
    <col min="5" max="5" width="34" bestFit="1" customWidth="1"/>
    <col min="6" max="6" width="10" style="1" bestFit="1" customWidth="1"/>
    <col min="7" max="7" width="10.42578125" customWidth="1"/>
    <col min="9" max="9" width="20.7109375" bestFit="1" customWidth="1"/>
    <col min="10" max="10" width="17.28515625" bestFit="1" customWidth="1"/>
  </cols>
  <sheetData>
    <row r="1" spans="1:9" ht="45">
      <c r="B1" s="5" t="s">
        <v>22</v>
      </c>
      <c r="C1" s="3" t="s">
        <v>6</v>
      </c>
    </row>
    <row r="2" spans="1:9">
      <c r="A2" t="s">
        <v>10</v>
      </c>
      <c r="B2" s="6">
        <v>5400</v>
      </c>
      <c r="C2" s="2">
        <v>5400</v>
      </c>
    </row>
    <row r="3" spans="1:9">
      <c r="A3" t="s">
        <v>7</v>
      </c>
      <c r="B3" s="6">
        <v>6.6</v>
      </c>
      <c r="C3" s="2">
        <v>7</v>
      </c>
    </row>
    <row r="4" spans="1:9">
      <c r="A4" t="s">
        <v>23</v>
      </c>
      <c r="B4" s="6"/>
      <c r="C4" s="7">
        <f>100-C3/C5*100</f>
        <v>17.64705882352942</v>
      </c>
    </row>
    <row r="5" spans="1:9" ht="45">
      <c r="A5" s="4" t="s">
        <v>24</v>
      </c>
      <c r="B5" s="6">
        <f>B3+B3*C4/100</f>
        <v>7.7647058823529411</v>
      </c>
      <c r="C5" s="2">
        <v>8.5</v>
      </c>
      <c r="I5" s="1"/>
    </row>
    <row r="6" spans="1:9">
      <c r="A6" t="s">
        <v>8</v>
      </c>
      <c r="B6" s="6">
        <v>11.3</v>
      </c>
      <c r="C6" s="2">
        <v>11.3</v>
      </c>
    </row>
    <row r="7" spans="1:9">
      <c r="A7" t="s">
        <v>9</v>
      </c>
      <c r="B7" s="6">
        <v>6.2</v>
      </c>
      <c r="C7" s="2">
        <v>6.2</v>
      </c>
    </row>
    <row r="8" spans="1:9">
      <c r="A8" t="s">
        <v>11</v>
      </c>
      <c r="B8" s="6">
        <v>150000</v>
      </c>
      <c r="C8" s="6">
        <v>150000</v>
      </c>
    </row>
    <row r="9" spans="1:9">
      <c r="A9" t="s">
        <v>0</v>
      </c>
      <c r="B9" s="6">
        <v>23000</v>
      </c>
      <c r="C9" s="2">
        <v>23000</v>
      </c>
    </row>
    <row r="10" spans="1:9">
      <c r="A10" t="s">
        <v>12</v>
      </c>
      <c r="B10" s="6">
        <v>10000</v>
      </c>
      <c r="C10" s="2">
        <v>10000</v>
      </c>
    </row>
    <row r="11" spans="1:9">
      <c r="A11" t="s">
        <v>2</v>
      </c>
      <c r="B11" s="6">
        <v>200</v>
      </c>
      <c r="C11" s="2">
        <v>200</v>
      </c>
    </row>
    <row r="12" spans="1:9" ht="30">
      <c r="A12" s="4" t="s">
        <v>13</v>
      </c>
      <c r="B12" s="6">
        <v>0.8</v>
      </c>
      <c r="C12" s="2">
        <v>1</v>
      </c>
    </row>
    <row r="13" spans="1:9">
      <c r="A13" t="s">
        <v>5</v>
      </c>
      <c r="B13" s="6">
        <v>0</v>
      </c>
      <c r="C13" s="6">
        <v>0</v>
      </c>
    </row>
    <row r="14" spans="1:9">
      <c r="A14" t="s">
        <v>1</v>
      </c>
      <c r="B14" s="6">
        <f>B8/B9</f>
        <v>6.5217391304347823</v>
      </c>
      <c r="C14" s="1">
        <f>C8/C9</f>
        <v>6.5217391304347823</v>
      </c>
      <c r="G14" s="1"/>
    </row>
    <row r="15" spans="1:9">
      <c r="A15" t="s">
        <v>14</v>
      </c>
      <c r="B15" s="6">
        <f>B8/B10*B11</f>
        <v>3000</v>
      </c>
      <c r="C15" s="1">
        <f>C8/C10*C11</f>
        <v>3000</v>
      </c>
      <c r="G15" s="1"/>
    </row>
    <row r="16" spans="1:9">
      <c r="A16" t="s">
        <v>16</v>
      </c>
      <c r="B16" s="6">
        <f>B8/100*B12*B6</f>
        <v>13560</v>
      </c>
      <c r="C16" s="1">
        <f>C8/100*C12*C6</f>
        <v>16950</v>
      </c>
      <c r="G16" s="1"/>
    </row>
    <row r="17" spans="1:7">
      <c r="A17" t="s">
        <v>15</v>
      </c>
      <c r="B17" s="6">
        <f>B8/100*B5*B7</f>
        <v>72211.76470588235</v>
      </c>
      <c r="C17" s="1">
        <f>C8/100*C5*C7</f>
        <v>79050</v>
      </c>
      <c r="G17" s="1"/>
    </row>
    <row r="18" spans="1:7">
      <c r="A18" t="s">
        <v>3</v>
      </c>
      <c r="B18" s="6">
        <f>B17+B16+B15+B2+B13</f>
        <v>94171.76470588235</v>
      </c>
      <c r="C18" s="1">
        <f>C17+C16+C15+C2+C13</f>
        <v>104400</v>
      </c>
      <c r="G18" s="1"/>
    </row>
    <row r="19" spans="1:7">
      <c r="A19" t="s">
        <v>4</v>
      </c>
      <c r="B19" s="6">
        <f>B8/100*B3*B6-J6</f>
        <v>111870</v>
      </c>
      <c r="C19" s="1">
        <f>C8/100*C3*C6-K6</f>
        <v>118650.00000000001</v>
      </c>
      <c r="G19" s="1"/>
    </row>
    <row r="20" spans="1:7">
      <c r="A20" t="s">
        <v>17</v>
      </c>
      <c r="B20" s="1">
        <f>B19-B18</f>
        <v>17698.23529411765</v>
      </c>
      <c r="C20" s="1">
        <f>C19-C18</f>
        <v>14250.000000000015</v>
      </c>
      <c r="G20" s="1"/>
    </row>
    <row r="21" spans="1:7">
      <c r="A21" t="s">
        <v>18</v>
      </c>
      <c r="B21" s="1">
        <f>B5*B7/100+B11/B10+B2/B8+B12*B6/100+B13/B8</f>
        <v>0.6278117647058824</v>
      </c>
      <c r="C21" s="2">
        <f>C5*C7/100+C11/C10+C2/C8+C12*C6/100+C13/C8</f>
        <v>0.69600000000000006</v>
      </c>
      <c r="G21" s="1"/>
    </row>
    <row r="22" spans="1:7">
      <c r="A22" t="s">
        <v>19</v>
      </c>
      <c r="B22" s="1">
        <f>B3*B6/100-J6/B8</f>
        <v>0.74580000000000002</v>
      </c>
      <c r="C22" s="2">
        <f>C3*C6/100-K6/C8</f>
        <v>0.79100000000000004</v>
      </c>
      <c r="G22" s="1"/>
    </row>
    <row r="23" spans="1:7">
      <c r="A23" t="s">
        <v>20</v>
      </c>
      <c r="B23" s="1">
        <f>B22-B21</f>
        <v>0.11798823529411762</v>
      </c>
      <c r="C23" s="2">
        <f>C22-C21</f>
        <v>9.4999999999999973E-2</v>
      </c>
      <c r="G23" s="1"/>
    </row>
    <row r="24" spans="1:7">
      <c r="A24" t="s">
        <v>21</v>
      </c>
      <c r="B24" s="1">
        <f>B2/B23</f>
        <v>45767.274902781945</v>
      </c>
      <c r="C24" s="1">
        <f>C2/C23</f>
        <v>56842.105263157908</v>
      </c>
    </row>
    <row r="25" spans="1:7">
      <c r="C25" s="6"/>
    </row>
    <row r="26" spans="1:7">
      <c r="C26" s="6"/>
    </row>
    <row r="27" spans="1:7">
      <c r="C27" s="6"/>
    </row>
    <row r="28" spans="1:7">
      <c r="C28" s="6"/>
    </row>
    <row r="29" spans="1:7">
      <c r="C29" s="6"/>
    </row>
    <row r="30" spans="1:7">
      <c r="C30" s="6"/>
    </row>
    <row r="31" spans="1:7">
      <c r="C31" s="6"/>
    </row>
    <row r="32" spans="1:7">
      <c r="C32" s="6"/>
    </row>
    <row r="33" spans="3:3">
      <c r="C33" s="6"/>
    </row>
    <row r="34" spans="3:3">
      <c r="C34" s="6"/>
    </row>
    <row r="35" spans="3:3">
      <c r="C35" s="6"/>
    </row>
    <row r="36" spans="3:3">
      <c r="C36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un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</dc:creator>
  <cp:lastModifiedBy>un</cp:lastModifiedBy>
  <dcterms:created xsi:type="dcterms:W3CDTF">2012-05-17T17:54:29Z</dcterms:created>
  <dcterms:modified xsi:type="dcterms:W3CDTF">2012-05-21T19:40:43Z</dcterms:modified>
</cp:coreProperties>
</file>